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20490" windowHeight="7605"/>
  </bookViews>
  <sheets>
    <sheet name="Part A" sheetId="1" r:id="rId1"/>
    <sheet name="Part B" sheetId="2" r:id="rId2"/>
    <sheet name="Part 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D27" i="2"/>
  <c r="D26" i="2"/>
  <c r="D25" i="2"/>
  <c r="D5" i="2"/>
  <c r="D3" i="2"/>
  <c r="D4" i="2"/>
  <c r="C26" i="3"/>
  <c r="E26" i="3"/>
  <c r="K12" i="3"/>
  <c r="K8" i="3"/>
  <c r="K7" i="3"/>
  <c r="E13" i="3"/>
  <c r="E7" i="3"/>
  <c r="E14" i="3" s="1"/>
  <c r="F77" i="1"/>
  <c r="E42" i="1"/>
  <c r="C42" i="1"/>
  <c r="F56" i="1"/>
  <c r="F69" i="1"/>
  <c r="F61" i="1"/>
  <c r="O7" i="1"/>
  <c r="M7" i="1"/>
  <c r="M33" i="1"/>
  <c r="O33" i="1"/>
  <c r="J36" i="1"/>
  <c r="H36" i="1"/>
  <c r="C33" i="1"/>
  <c r="E33" i="1"/>
  <c r="O24" i="1"/>
  <c r="M24" i="1"/>
  <c r="H25" i="1"/>
  <c r="J25" i="1"/>
  <c r="C23" i="1"/>
  <c r="E23" i="1"/>
  <c r="M15" i="1"/>
  <c r="O15" i="1"/>
  <c r="H15" i="1"/>
  <c r="J15" i="1"/>
  <c r="E15" i="1"/>
  <c r="C15" i="1"/>
  <c r="J6" i="1"/>
  <c r="H6" i="1"/>
  <c r="E6" i="1"/>
  <c r="C6" i="1"/>
  <c r="F70" i="1" l="1"/>
  <c r="F71" i="1" s="1"/>
</calcChain>
</file>

<file path=xl/sharedStrings.xml><?xml version="1.0" encoding="utf-8"?>
<sst xmlns="http://schemas.openxmlformats.org/spreadsheetml/2006/main" count="150" uniqueCount="88">
  <si>
    <t>Accounts Receivable</t>
  </si>
  <si>
    <t>Wages</t>
  </si>
  <si>
    <t>Equipment</t>
  </si>
  <si>
    <t>Land</t>
  </si>
  <si>
    <t>Share capital</t>
  </si>
  <si>
    <t>Bonds payable</t>
  </si>
  <si>
    <t>Bottle processing plant fees</t>
  </si>
  <si>
    <t>Accounts Payable</t>
  </si>
  <si>
    <t>Bottles Inventory</t>
  </si>
  <si>
    <t>Loan Account</t>
  </si>
  <si>
    <t>Cash account</t>
  </si>
  <si>
    <t>Bal B/D</t>
  </si>
  <si>
    <t>Cash</t>
  </si>
  <si>
    <t>Bal B/d</t>
  </si>
  <si>
    <t>A/R</t>
  </si>
  <si>
    <t>A/P</t>
  </si>
  <si>
    <t>Bal b/d</t>
  </si>
  <si>
    <t>Revaluation gain</t>
  </si>
  <si>
    <t>Bottles inventory</t>
  </si>
  <si>
    <t>Loan</t>
  </si>
  <si>
    <t>Bal c/f</t>
  </si>
  <si>
    <t>Final Balance sheet</t>
  </si>
  <si>
    <t>Fixed assets</t>
  </si>
  <si>
    <t>Building</t>
  </si>
  <si>
    <t>Current assets</t>
  </si>
  <si>
    <t>Accounts receivable</t>
  </si>
  <si>
    <t>Bottle inventory</t>
  </si>
  <si>
    <t>Current Liabilities</t>
  </si>
  <si>
    <t>Accounts payable</t>
  </si>
  <si>
    <t>Notes payable</t>
  </si>
  <si>
    <t>Furniture and fixtures</t>
  </si>
  <si>
    <t>Wages payable</t>
  </si>
  <si>
    <t>Taxes payable</t>
  </si>
  <si>
    <t>Long term liabilities</t>
  </si>
  <si>
    <t>Net current assets</t>
  </si>
  <si>
    <t>Net assets</t>
  </si>
  <si>
    <t>Total fixed assets</t>
  </si>
  <si>
    <t>Income statement</t>
  </si>
  <si>
    <t>Profit for the period</t>
  </si>
  <si>
    <t>Bank loan</t>
  </si>
  <si>
    <t>Financed by:</t>
  </si>
  <si>
    <t>Annual salary</t>
  </si>
  <si>
    <t>=12*4000</t>
  </si>
  <si>
    <t>Income</t>
  </si>
  <si>
    <t>Fees Earned</t>
  </si>
  <si>
    <t>Supplies</t>
  </si>
  <si>
    <t>Gross Profit</t>
  </si>
  <si>
    <t>Less Expenses</t>
  </si>
  <si>
    <t>Insurance expense</t>
  </si>
  <si>
    <t>Telephone expense</t>
  </si>
  <si>
    <t>Wages expense</t>
  </si>
  <si>
    <t>Net Profit</t>
  </si>
  <si>
    <t>Balance sheet</t>
  </si>
  <si>
    <t>Opening balance</t>
  </si>
  <si>
    <t>Add</t>
  </si>
  <si>
    <t>Additional Investment</t>
  </si>
  <si>
    <t>Less</t>
  </si>
  <si>
    <t>Drawings</t>
  </si>
  <si>
    <t>Profit</t>
  </si>
  <si>
    <t>Total</t>
  </si>
  <si>
    <t>Capital at end of Dec 31,2017</t>
  </si>
  <si>
    <t>Assets</t>
  </si>
  <si>
    <t>Capital+Liabilities</t>
  </si>
  <si>
    <t>Prepaid insurance</t>
  </si>
  <si>
    <t>Current liabilities</t>
  </si>
  <si>
    <t>Wages Payable</t>
  </si>
  <si>
    <t>Capital</t>
  </si>
  <si>
    <t>$</t>
  </si>
  <si>
    <t>$"000"</t>
  </si>
  <si>
    <t>Statement of owner's equity</t>
  </si>
  <si>
    <t>EI</t>
  </si>
  <si>
    <t>=1.88%*48000</t>
  </si>
  <si>
    <t>CPP</t>
  </si>
  <si>
    <t>=4.95%*48000</t>
  </si>
  <si>
    <t>Income taxes</t>
  </si>
  <si>
    <t>Details</t>
  </si>
  <si>
    <t xml:space="preserve">Salary </t>
  </si>
  <si>
    <t>Being a record of Walker's total salary for the year</t>
  </si>
  <si>
    <t>a)</t>
  </si>
  <si>
    <t>b)</t>
  </si>
  <si>
    <t>Income tax</t>
  </si>
  <si>
    <t>Salary</t>
  </si>
  <si>
    <t xml:space="preserve">Being a record of payroll tax expense on Walker's salary </t>
  </si>
  <si>
    <t>c)</t>
  </si>
  <si>
    <t>Cost of employing Walker for the year</t>
  </si>
  <si>
    <t>Total Cost</t>
  </si>
  <si>
    <t>Dr $</t>
  </si>
  <si>
    <t>Cr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</si>
</sst>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2"/>
      <color theme="1"/>
      <name val="Century"/>
      <family val="2"/>
    </font>
    <font>
      <sz val="12"/>
      <color theme="1"/>
      <name val="Century"/>
      <family val="2"/>
    </font>
    <font>
      <b/>
      <sz val="12"/>
      <color theme="1"/>
      <name val="Century"/>
      <family val="1"/>
    </font>
    <font>
      <sz val="12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65" fontId="0" fillId="0" borderId="0" xfId="1" applyNumberFormat="1" applyFont="1"/>
    <xf numFmtId="165" fontId="0" fillId="0" borderId="1" xfId="1" applyNumberFormat="1" applyFont="1" applyBorder="1" applyAlignment="1">
      <alignment horizontal="center"/>
    </xf>
    <xf numFmtId="165" fontId="0" fillId="0" borderId="2" xfId="1" applyNumberFormat="1" applyFont="1" applyBorder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0" xfId="1" applyNumberFormat="1" applyFont="1" applyBorder="1"/>
    <xf numFmtId="165" fontId="2" fillId="0" borderId="1" xfId="1" applyNumberFormat="1" applyFont="1" applyBorder="1" applyAlignment="1">
      <alignment horizontal="center"/>
    </xf>
    <xf numFmtId="165" fontId="2" fillId="0" borderId="0" xfId="1" applyNumberFormat="1" applyFont="1"/>
    <xf numFmtId="165" fontId="2" fillId="0" borderId="4" xfId="1" applyNumberFormat="1" applyFont="1" applyBorder="1"/>
    <xf numFmtId="165" fontId="2" fillId="0" borderId="0" xfId="1" applyNumberFormat="1" applyFont="1" applyBorder="1" applyAlignment="1">
      <alignment horizontal="left"/>
    </xf>
    <xf numFmtId="165" fontId="2" fillId="0" borderId="2" xfId="1" applyNumberFormat="1" applyFont="1" applyBorder="1" applyAlignment="1">
      <alignment horizontal="left"/>
    </xf>
    <xf numFmtId="165" fontId="2" fillId="0" borderId="3" xfId="1" applyNumberFormat="1" applyFont="1" applyBorder="1"/>
    <xf numFmtId="165" fontId="3" fillId="0" borderId="0" xfId="1" applyNumberFormat="1" applyFont="1"/>
    <xf numFmtId="165" fontId="2" fillId="0" borderId="0" xfId="1" applyNumberFormat="1" applyFont="1" applyBorder="1"/>
    <xf numFmtId="165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right"/>
    </xf>
    <xf numFmtId="165" fontId="0" fillId="0" borderId="0" xfId="1" quotePrefix="1" applyNumberFormat="1" applyFont="1"/>
    <xf numFmtId="165" fontId="0" fillId="0" borderId="0" xfId="1" applyNumberFormat="1" applyFont="1" applyAlignment="1"/>
    <xf numFmtId="165" fontId="2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78"/>
  <sheetViews>
    <sheetView tabSelected="1" topLeftCell="A4" workbookViewId="0">
      <selection activeCell="J65" sqref="J65"/>
    </sheetView>
  </sheetViews>
  <sheetFormatPr defaultRowHeight="15.75" x14ac:dyDescent="0.25"/>
  <cols>
    <col min="1" max="2" width="8.88671875" style="1"/>
    <col min="3" max="3" width="11" style="1" bestFit="1" customWidth="1"/>
    <col min="4" max="4" width="8.88671875" style="1"/>
    <col min="5" max="5" width="10" style="1" bestFit="1" customWidth="1"/>
    <col min="6" max="6" width="11.21875" style="1" bestFit="1" customWidth="1"/>
    <col min="7" max="7" width="8.88671875" style="1"/>
    <col min="8" max="8" width="11" style="1" bestFit="1" customWidth="1"/>
    <col min="9" max="9" width="8.88671875" style="1"/>
    <col min="10" max="10" width="11" style="1" bestFit="1" customWidth="1"/>
    <col min="11" max="12" width="8.88671875" style="1"/>
    <col min="13" max="13" width="11" style="1" bestFit="1" customWidth="1"/>
    <col min="14" max="14" width="8.88671875" style="1"/>
    <col min="15" max="15" width="11" style="1" bestFit="1" customWidth="1"/>
    <col min="16" max="16384" width="8.88671875" style="1"/>
  </cols>
  <sheetData>
    <row r="2" spans="2:15" ht="16.5" thickBot="1" x14ac:dyDescent="0.3">
      <c r="B2" s="2" t="s">
        <v>0</v>
      </c>
      <c r="C2" s="2"/>
      <c r="D2" s="2"/>
      <c r="E2" s="2"/>
      <c r="G2" s="2" t="s">
        <v>1</v>
      </c>
      <c r="H2" s="2"/>
      <c r="I2" s="2"/>
      <c r="J2" s="2"/>
      <c r="L2" s="2" t="s">
        <v>2</v>
      </c>
      <c r="M2" s="2"/>
      <c r="N2" s="2"/>
      <c r="O2" s="2"/>
    </row>
    <row r="3" spans="2:15" x14ac:dyDescent="0.25">
      <c r="B3" s="1" t="s">
        <v>11</v>
      </c>
      <c r="C3" s="1">
        <v>67000</v>
      </c>
      <c r="D3" s="3" t="s">
        <v>12</v>
      </c>
      <c r="E3" s="1">
        <v>16000</v>
      </c>
      <c r="G3" s="1" t="s">
        <v>12</v>
      </c>
      <c r="H3" s="1">
        <v>15000</v>
      </c>
      <c r="I3" s="3" t="s">
        <v>13</v>
      </c>
      <c r="J3" s="1">
        <v>55000</v>
      </c>
      <c r="L3" s="1" t="s">
        <v>13</v>
      </c>
      <c r="M3" s="1">
        <v>175000</v>
      </c>
      <c r="N3" s="3" t="s">
        <v>20</v>
      </c>
      <c r="O3" s="1">
        <v>415000</v>
      </c>
    </row>
    <row r="4" spans="2:15" x14ac:dyDescent="0.25">
      <c r="D4" s="4" t="s">
        <v>20</v>
      </c>
      <c r="E4" s="1">
        <v>51000</v>
      </c>
      <c r="G4" s="1" t="s">
        <v>20</v>
      </c>
      <c r="H4" s="1">
        <v>40000</v>
      </c>
      <c r="I4" s="4"/>
      <c r="L4" s="1" t="s">
        <v>15</v>
      </c>
      <c r="M4" s="1">
        <v>174900</v>
      </c>
      <c r="N4" s="4"/>
    </row>
    <row r="5" spans="2:15" x14ac:dyDescent="0.25">
      <c r="D5" s="4"/>
      <c r="I5" s="4"/>
      <c r="L5" s="1" t="s">
        <v>12</v>
      </c>
      <c r="M5" s="1">
        <v>100</v>
      </c>
      <c r="N5" s="4"/>
    </row>
    <row r="6" spans="2:15" ht="16.5" thickBot="1" x14ac:dyDescent="0.3">
      <c r="B6" s="5"/>
      <c r="C6" s="5">
        <f>SUM(C3:C4)</f>
        <v>67000</v>
      </c>
      <c r="D6" s="6"/>
      <c r="E6" s="5">
        <f>SUM(E3:E4)</f>
        <v>67000</v>
      </c>
      <c r="G6" s="5"/>
      <c r="H6" s="5">
        <f>SUM(H3:H5)</f>
        <v>55000</v>
      </c>
      <c r="I6" s="6"/>
      <c r="J6" s="5">
        <f t="shared" ref="J6" si="0">SUM(J3:J5)</f>
        <v>55000</v>
      </c>
      <c r="L6" s="1" t="s">
        <v>4</v>
      </c>
      <c r="M6" s="1">
        <v>65000</v>
      </c>
      <c r="N6" s="4"/>
    </row>
    <row r="7" spans="2:15" ht="17.25" thickTop="1" thickBot="1" x14ac:dyDescent="0.3">
      <c r="L7" s="5"/>
      <c r="M7" s="5">
        <f>SUM(M3:M6)</f>
        <v>415000</v>
      </c>
      <c r="N7" s="6"/>
      <c r="O7" s="5">
        <f t="shared" ref="O7" si="1">SUM(O3:O6)</f>
        <v>415000</v>
      </c>
    </row>
    <row r="8" spans="2:15" ht="16.5" thickTop="1" x14ac:dyDescent="0.25">
      <c r="L8" s="7"/>
      <c r="M8" s="7"/>
      <c r="N8" s="7"/>
      <c r="O8" s="7"/>
    </row>
    <row r="9" spans="2:15" x14ac:dyDescent="0.25">
      <c r="L9" s="7"/>
      <c r="M9" s="7"/>
      <c r="N9" s="7"/>
      <c r="O9" s="7"/>
    </row>
    <row r="11" spans="2:15" ht="16.5" thickBot="1" x14ac:dyDescent="0.3">
      <c r="B11" s="2" t="s">
        <v>3</v>
      </c>
      <c r="C11" s="2"/>
      <c r="D11" s="2"/>
      <c r="E11" s="2"/>
      <c r="G11" s="2" t="s">
        <v>4</v>
      </c>
      <c r="H11" s="2"/>
      <c r="I11" s="2"/>
      <c r="J11" s="2"/>
      <c r="L11" s="2" t="s">
        <v>5</v>
      </c>
      <c r="M11" s="2"/>
      <c r="N11" s="2"/>
      <c r="O11" s="2"/>
    </row>
    <row r="12" spans="2:15" x14ac:dyDescent="0.25">
      <c r="B12" s="1" t="s">
        <v>13</v>
      </c>
      <c r="C12" s="1">
        <v>490000</v>
      </c>
      <c r="D12" s="3" t="s">
        <v>20</v>
      </c>
      <c r="E12" s="1">
        <v>560000</v>
      </c>
      <c r="G12" s="1" t="s">
        <v>5</v>
      </c>
      <c r="H12" s="1">
        <v>300000</v>
      </c>
      <c r="I12" s="3" t="s">
        <v>16</v>
      </c>
      <c r="J12" s="1">
        <v>936200</v>
      </c>
      <c r="L12" s="1" t="s">
        <v>20</v>
      </c>
      <c r="M12" s="1">
        <v>345000</v>
      </c>
      <c r="N12" s="3" t="s">
        <v>13</v>
      </c>
      <c r="O12" s="1">
        <v>45000</v>
      </c>
    </row>
    <row r="13" spans="2:15" x14ac:dyDescent="0.25">
      <c r="B13" s="1" t="s">
        <v>17</v>
      </c>
      <c r="C13" s="1">
        <v>70000</v>
      </c>
      <c r="D13" s="4"/>
      <c r="G13" s="1" t="s">
        <v>20</v>
      </c>
      <c r="H13" s="1">
        <v>701200</v>
      </c>
      <c r="I13" s="4" t="s">
        <v>2</v>
      </c>
      <c r="J13" s="1">
        <v>65000</v>
      </c>
      <c r="N13" s="4" t="s">
        <v>4</v>
      </c>
      <c r="O13" s="1">
        <v>300000</v>
      </c>
    </row>
    <row r="14" spans="2:15" x14ac:dyDescent="0.25">
      <c r="D14" s="4"/>
      <c r="I14" s="4"/>
      <c r="N14" s="4"/>
    </row>
    <row r="15" spans="2:15" ht="16.5" thickBot="1" x14ac:dyDescent="0.3">
      <c r="B15" s="5"/>
      <c r="C15" s="5">
        <f>SUM(C12:C14)</f>
        <v>560000</v>
      </c>
      <c r="D15" s="6"/>
      <c r="E15" s="5">
        <f t="shared" ref="E15" si="2">SUM(E12:E14)</f>
        <v>560000</v>
      </c>
      <c r="G15" s="5"/>
      <c r="H15" s="5">
        <f t="shared" ref="H15" si="3">SUM(H12:H14)</f>
        <v>1001200</v>
      </c>
      <c r="I15" s="6"/>
      <c r="J15" s="5">
        <f>SUM(J12:J14)</f>
        <v>1001200</v>
      </c>
      <c r="L15" s="5"/>
      <c r="M15" s="5">
        <f t="shared" ref="M15" si="4">SUM(M12:M14)</f>
        <v>345000</v>
      </c>
      <c r="N15" s="6"/>
      <c r="O15" s="5">
        <f>SUM(O12:O14)</f>
        <v>345000</v>
      </c>
    </row>
    <row r="16" spans="2:15" ht="16.5" thickTop="1" x14ac:dyDescent="0.25">
      <c r="B16" s="7"/>
      <c r="C16" s="7"/>
      <c r="D16" s="7"/>
      <c r="E16" s="7"/>
      <c r="G16" s="7"/>
      <c r="H16" s="7"/>
      <c r="I16" s="7"/>
      <c r="J16" s="7"/>
      <c r="L16" s="7"/>
      <c r="M16" s="7"/>
      <c r="N16" s="7"/>
      <c r="O16" s="7"/>
    </row>
    <row r="17" spans="2:15" x14ac:dyDescent="0.25">
      <c r="B17" s="7"/>
      <c r="C17" s="7"/>
      <c r="D17" s="7"/>
      <c r="E17" s="7"/>
      <c r="G17" s="7"/>
      <c r="H17" s="7"/>
      <c r="I17" s="7"/>
      <c r="J17" s="7"/>
      <c r="L17" s="7"/>
      <c r="M17" s="7"/>
      <c r="N17" s="7"/>
      <c r="O17" s="7"/>
    </row>
    <row r="18" spans="2:15" x14ac:dyDescent="0.25">
      <c r="B18" s="7"/>
      <c r="C18" s="7"/>
      <c r="D18" s="7"/>
      <c r="E18" s="7"/>
      <c r="G18" s="7"/>
      <c r="H18" s="7"/>
      <c r="I18" s="7"/>
      <c r="J18" s="7"/>
      <c r="L18" s="7"/>
      <c r="M18" s="7"/>
      <c r="N18" s="7"/>
      <c r="O18" s="7"/>
    </row>
    <row r="20" spans="2:15" ht="16.5" thickBot="1" x14ac:dyDescent="0.3">
      <c r="B20" s="2" t="s">
        <v>6</v>
      </c>
      <c r="C20" s="2"/>
      <c r="D20" s="2"/>
      <c r="E20" s="2"/>
      <c r="G20" s="2" t="s">
        <v>7</v>
      </c>
      <c r="H20" s="2"/>
      <c r="I20" s="2"/>
      <c r="J20" s="2"/>
      <c r="L20" s="2" t="s">
        <v>8</v>
      </c>
      <c r="M20" s="2"/>
      <c r="N20" s="2"/>
      <c r="O20" s="2"/>
    </row>
    <row r="21" spans="2:15" x14ac:dyDescent="0.25">
      <c r="B21" s="1" t="s">
        <v>15</v>
      </c>
      <c r="C21" s="1">
        <v>25000</v>
      </c>
      <c r="D21" s="3" t="s">
        <v>13</v>
      </c>
      <c r="E21" s="1">
        <v>25000</v>
      </c>
      <c r="G21" s="1" t="s">
        <v>20</v>
      </c>
      <c r="H21" s="1">
        <v>284900</v>
      </c>
      <c r="I21" s="3" t="s">
        <v>16</v>
      </c>
      <c r="J21" s="1">
        <v>85000</v>
      </c>
      <c r="L21" s="1" t="s">
        <v>13</v>
      </c>
      <c r="M21" s="1">
        <v>195000</v>
      </c>
      <c r="N21" s="3" t="s">
        <v>12</v>
      </c>
      <c r="O21" s="1">
        <v>175000</v>
      </c>
    </row>
    <row r="22" spans="2:15" x14ac:dyDescent="0.25">
      <c r="D22" s="4"/>
      <c r="I22" s="4" t="s">
        <v>2</v>
      </c>
      <c r="J22" s="1">
        <v>174900</v>
      </c>
      <c r="N22" s="4" t="s">
        <v>20</v>
      </c>
      <c r="O22" s="1">
        <v>20000</v>
      </c>
    </row>
    <row r="23" spans="2:15" ht="16.5" thickBot="1" x14ac:dyDescent="0.3">
      <c r="B23" s="5"/>
      <c r="C23" s="5">
        <f t="shared" ref="C23" si="5">SUM(C21:C22)</f>
        <v>25000</v>
      </c>
      <c r="D23" s="6"/>
      <c r="E23" s="5">
        <f>SUM(E21:E22)</f>
        <v>25000</v>
      </c>
      <c r="I23" s="4" t="s">
        <v>6</v>
      </c>
      <c r="J23" s="1">
        <v>25000</v>
      </c>
      <c r="N23" s="4"/>
    </row>
    <row r="24" spans="2:15" ht="17.25" thickTop="1" thickBot="1" x14ac:dyDescent="0.3">
      <c r="I24" s="4"/>
      <c r="L24" s="5"/>
      <c r="M24" s="5">
        <f>SUM(M21:M23)</f>
        <v>195000</v>
      </c>
      <c r="N24" s="6"/>
      <c r="O24" s="5">
        <f t="shared" ref="O24" si="6">SUM(O21:O23)</f>
        <v>195000</v>
      </c>
    </row>
    <row r="25" spans="2:15" ht="17.25" thickTop="1" thickBot="1" x14ac:dyDescent="0.3">
      <c r="G25" s="5"/>
      <c r="H25" s="5">
        <f t="shared" ref="H25" si="7">SUM(H21:H24)</f>
        <v>284900</v>
      </c>
      <c r="I25" s="6"/>
      <c r="J25" s="5">
        <f>SUM(J21:J24)</f>
        <v>284900</v>
      </c>
    </row>
    <row r="26" spans="2:15" ht="16.5" thickTop="1" x14ac:dyDescent="0.25">
      <c r="G26" s="7"/>
      <c r="H26" s="7"/>
      <c r="I26" s="7"/>
      <c r="J26" s="7"/>
    </row>
    <row r="27" spans="2:15" x14ac:dyDescent="0.25">
      <c r="G27" s="7"/>
      <c r="H27" s="7"/>
      <c r="I27" s="7"/>
      <c r="J27" s="7"/>
    </row>
    <row r="28" spans="2:15" x14ac:dyDescent="0.25">
      <c r="G28" s="7"/>
      <c r="H28" s="7"/>
      <c r="I28" s="7"/>
      <c r="J28" s="7"/>
    </row>
    <row r="30" spans="2:15" ht="16.5" thickBot="1" x14ac:dyDescent="0.3">
      <c r="B30" s="2" t="s">
        <v>9</v>
      </c>
      <c r="C30" s="2"/>
      <c r="D30" s="2"/>
      <c r="E30" s="2"/>
      <c r="G30" s="2" t="s">
        <v>10</v>
      </c>
      <c r="H30" s="2"/>
      <c r="I30" s="2"/>
      <c r="J30" s="2"/>
      <c r="L30" s="2" t="s">
        <v>17</v>
      </c>
      <c r="M30" s="2"/>
      <c r="N30" s="2"/>
      <c r="O30" s="2"/>
    </row>
    <row r="31" spans="2:15" x14ac:dyDescent="0.25">
      <c r="B31" s="1" t="s">
        <v>20</v>
      </c>
      <c r="C31" s="1">
        <v>65000</v>
      </c>
      <c r="D31" s="3" t="s">
        <v>12</v>
      </c>
      <c r="E31" s="1">
        <v>65000</v>
      </c>
      <c r="G31" s="1" t="s">
        <v>13</v>
      </c>
      <c r="H31" s="1">
        <v>2200</v>
      </c>
      <c r="I31" s="3" t="s">
        <v>1</v>
      </c>
      <c r="J31" s="1">
        <v>15000</v>
      </c>
      <c r="L31" s="1" t="s">
        <v>37</v>
      </c>
      <c r="M31" s="1">
        <v>70000</v>
      </c>
      <c r="N31" s="3" t="s">
        <v>3</v>
      </c>
      <c r="O31" s="1">
        <v>70000</v>
      </c>
    </row>
    <row r="32" spans="2:15" x14ac:dyDescent="0.25">
      <c r="D32" s="4"/>
      <c r="G32" s="1" t="s">
        <v>14</v>
      </c>
      <c r="H32" s="1">
        <v>16000</v>
      </c>
      <c r="I32" s="4" t="s">
        <v>2</v>
      </c>
      <c r="J32" s="1">
        <v>100</v>
      </c>
      <c r="N32" s="4"/>
    </row>
    <row r="33" spans="2:15" ht="16.5" thickBot="1" x14ac:dyDescent="0.3">
      <c r="B33" s="5"/>
      <c r="C33" s="5">
        <f t="shared" ref="C33" si="8">SUM(C31:C32)</f>
        <v>65000</v>
      </c>
      <c r="D33" s="6"/>
      <c r="E33" s="5">
        <f>SUM(E31:E32)</f>
        <v>65000</v>
      </c>
      <c r="G33" s="1" t="s">
        <v>18</v>
      </c>
      <c r="H33" s="1">
        <v>175000</v>
      </c>
      <c r="I33" s="4" t="s">
        <v>20</v>
      </c>
      <c r="J33" s="1">
        <v>243100</v>
      </c>
      <c r="L33" s="5"/>
      <c r="M33" s="5">
        <f t="shared" ref="M33" si="9">SUM(M31:M32)</f>
        <v>70000</v>
      </c>
      <c r="N33" s="6"/>
      <c r="O33" s="5">
        <f>SUM(O31:O32)</f>
        <v>70000</v>
      </c>
    </row>
    <row r="34" spans="2:15" ht="16.5" thickTop="1" x14ac:dyDescent="0.25">
      <c r="G34" s="1" t="s">
        <v>19</v>
      </c>
      <c r="H34" s="1">
        <v>65000</v>
      </c>
      <c r="I34" s="4"/>
    </row>
    <row r="35" spans="2:15" x14ac:dyDescent="0.25">
      <c r="I35" s="4"/>
    </row>
    <row r="36" spans="2:15" ht="16.5" thickBot="1" x14ac:dyDescent="0.3">
      <c r="G36" s="5"/>
      <c r="H36" s="5">
        <f>SUM(H31:H35)</f>
        <v>258200</v>
      </c>
      <c r="I36" s="6"/>
      <c r="J36" s="5">
        <f t="shared" ref="J36" si="10">SUM(J31:J35)</f>
        <v>258200</v>
      </c>
    </row>
    <row r="37" spans="2:15" ht="16.5" thickTop="1" x14ac:dyDescent="0.25"/>
    <row r="39" spans="2:15" ht="16.5" thickBot="1" x14ac:dyDescent="0.3">
      <c r="B39" s="2" t="s">
        <v>37</v>
      </c>
      <c r="C39" s="2"/>
      <c r="D39" s="2"/>
      <c r="E39" s="2"/>
    </row>
    <row r="40" spans="2:15" x14ac:dyDescent="0.25">
      <c r="B40" s="1" t="s">
        <v>20</v>
      </c>
      <c r="C40" s="1">
        <v>70000</v>
      </c>
      <c r="D40" s="4" t="s">
        <v>17</v>
      </c>
      <c r="E40" s="1">
        <v>70000</v>
      </c>
    </row>
    <row r="41" spans="2:15" x14ac:dyDescent="0.25">
      <c r="D41" s="4"/>
    </row>
    <row r="42" spans="2:15" ht="16.5" thickBot="1" x14ac:dyDescent="0.3">
      <c r="B42" s="5"/>
      <c r="C42" s="5">
        <f>SUM(C40:C41)</f>
        <v>70000</v>
      </c>
      <c r="D42" s="6"/>
      <c r="E42" s="5">
        <f t="shared" ref="D42:E42" si="11">SUM(E40:E41)</f>
        <v>70000</v>
      </c>
    </row>
    <row r="43" spans="2:15" ht="16.5" thickTop="1" x14ac:dyDescent="0.25"/>
    <row r="49" spans="3:6" ht="16.5" thickBot="1" x14ac:dyDescent="0.3">
      <c r="C49" s="8" t="s">
        <v>21</v>
      </c>
      <c r="D49" s="8"/>
      <c r="E49" s="8"/>
      <c r="F49" s="8"/>
    </row>
    <row r="51" spans="3:6" x14ac:dyDescent="0.25">
      <c r="C51" s="9" t="s">
        <v>22</v>
      </c>
      <c r="F51" s="16" t="s">
        <v>67</v>
      </c>
    </row>
    <row r="52" spans="3:6" x14ac:dyDescent="0.25">
      <c r="C52" s="1" t="s">
        <v>3</v>
      </c>
      <c r="F52" s="1">
        <v>560000</v>
      </c>
    </row>
    <row r="53" spans="3:6" x14ac:dyDescent="0.25">
      <c r="C53" s="1" t="s">
        <v>23</v>
      </c>
      <c r="F53" s="1">
        <v>320000</v>
      </c>
    </row>
    <row r="54" spans="3:6" x14ac:dyDescent="0.25">
      <c r="C54" s="1" t="s">
        <v>2</v>
      </c>
      <c r="F54" s="1">
        <v>415000</v>
      </c>
    </row>
    <row r="55" spans="3:6" x14ac:dyDescent="0.25">
      <c r="C55" s="1" t="s">
        <v>30</v>
      </c>
      <c r="F55" s="1">
        <v>15000</v>
      </c>
    </row>
    <row r="56" spans="3:6" x14ac:dyDescent="0.25">
      <c r="C56" s="9" t="s">
        <v>36</v>
      </c>
      <c r="F56" s="9">
        <f>SUM(F52:F55)</f>
        <v>1310000</v>
      </c>
    </row>
    <row r="58" spans="3:6" x14ac:dyDescent="0.25">
      <c r="C58" s="1" t="s">
        <v>24</v>
      </c>
    </row>
    <row r="59" spans="3:6" x14ac:dyDescent="0.25">
      <c r="C59" s="1" t="s">
        <v>25</v>
      </c>
      <c r="E59" s="1">
        <v>51000</v>
      </c>
    </row>
    <row r="60" spans="3:6" x14ac:dyDescent="0.25">
      <c r="C60" s="1" t="s">
        <v>12</v>
      </c>
      <c r="E60" s="1">
        <v>243100</v>
      </c>
    </row>
    <row r="61" spans="3:6" x14ac:dyDescent="0.25">
      <c r="C61" s="1" t="s">
        <v>26</v>
      </c>
      <c r="E61" s="1">
        <v>20000</v>
      </c>
      <c r="F61" s="9">
        <f>SUM(E59:E61)</f>
        <v>314100</v>
      </c>
    </row>
    <row r="63" spans="3:6" x14ac:dyDescent="0.25">
      <c r="C63" s="1" t="s">
        <v>56</v>
      </c>
    </row>
    <row r="64" spans="3:6" x14ac:dyDescent="0.25">
      <c r="C64" s="1" t="s">
        <v>27</v>
      </c>
    </row>
    <row r="65" spans="3:6" x14ac:dyDescent="0.25">
      <c r="C65" s="1" t="s">
        <v>28</v>
      </c>
      <c r="E65" s="1">
        <v>284900</v>
      </c>
    </row>
    <row r="66" spans="3:6" x14ac:dyDescent="0.25">
      <c r="C66" s="1" t="s">
        <v>29</v>
      </c>
      <c r="E66" s="1">
        <v>60000</v>
      </c>
    </row>
    <row r="67" spans="3:6" x14ac:dyDescent="0.25">
      <c r="C67" s="1" t="s">
        <v>39</v>
      </c>
      <c r="E67" s="1">
        <v>65000</v>
      </c>
    </row>
    <row r="68" spans="3:6" x14ac:dyDescent="0.25">
      <c r="C68" s="1" t="s">
        <v>31</v>
      </c>
      <c r="E68" s="1">
        <v>40000</v>
      </c>
    </row>
    <row r="69" spans="3:6" x14ac:dyDescent="0.25">
      <c r="C69" s="1" t="s">
        <v>32</v>
      </c>
      <c r="E69" s="1">
        <v>58000</v>
      </c>
      <c r="F69" s="9">
        <f>SUM(E65:E69)</f>
        <v>507900</v>
      </c>
    </row>
    <row r="70" spans="3:6" x14ac:dyDescent="0.25">
      <c r="C70" s="9" t="s">
        <v>34</v>
      </c>
      <c r="D70" s="9"/>
      <c r="E70" s="9"/>
      <c r="F70" s="9">
        <f>F61-F69</f>
        <v>-193800</v>
      </c>
    </row>
    <row r="71" spans="3:6" ht="16.5" thickBot="1" x14ac:dyDescent="0.3">
      <c r="C71" s="9" t="s">
        <v>35</v>
      </c>
      <c r="D71" s="9"/>
      <c r="E71" s="9"/>
      <c r="F71" s="10">
        <f>F56+F70</f>
        <v>1116200</v>
      </c>
    </row>
    <row r="72" spans="3:6" ht="16.5" thickTop="1" x14ac:dyDescent="0.25"/>
    <row r="73" spans="3:6" x14ac:dyDescent="0.25">
      <c r="C73" s="9" t="s">
        <v>40</v>
      </c>
    </row>
    <row r="74" spans="3:6" x14ac:dyDescent="0.25">
      <c r="C74" s="9" t="s">
        <v>33</v>
      </c>
    </row>
    <row r="75" spans="3:6" x14ac:dyDescent="0.25">
      <c r="C75" s="1" t="s">
        <v>5</v>
      </c>
      <c r="E75" s="1">
        <v>345000</v>
      </c>
    </row>
    <row r="76" spans="3:6" x14ac:dyDescent="0.25">
      <c r="C76" s="1" t="s">
        <v>4</v>
      </c>
      <c r="E76" s="1">
        <v>701200</v>
      </c>
    </row>
    <row r="77" spans="3:6" ht="16.5" thickBot="1" x14ac:dyDescent="0.3">
      <c r="C77" s="1" t="s">
        <v>38</v>
      </c>
      <c r="E77" s="1">
        <v>70000</v>
      </c>
      <c r="F77" s="5">
        <f>SUM(E75:E77)</f>
        <v>1116200</v>
      </c>
    </row>
    <row r="78" spans="3:6" ht="16.5" thickTop="1" x14ac:dyDescent="0.25"/>
  </sheetData>
  <mergeCells count="14">
    <mergeCell ref="B39:E39"/>
    <mergeCell ref="C49:F49"/>
    <mergeCell ref="B20:E20"/>
    <mergeCell ref="G20:J20"/>
    <mergeCell ref="L20:O20"/>
    <mergeCell ref="B30:E30"/>
    <mergeCell ref="G30:J30"/>
    <mergeCell ref="L30:O30"/>
    <mergeCell ref="B2:E2"/>
    <mergeCell ref="G2:J2"/>
    <mergeCell ref="L2:O2"/>
    <mergeCell ref="B11:E11"/>
    <mergeCell ref="G11:J11"/>
    <mergeCell ref="L11:O11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topLeftCell="A16" workbookViewId="0">
      <selection activeCell="G9" sqref="G9"/>
    </sheetView>
  </sheetViews>
  <sheetFormatPr defaultRowHeight="15.75" x14ac:dyDescent="0.25"/>
  <cols>
    <col min="1" max="1" width="8.88671875" style="1"/>
    <col min="2" max="2" width="14" style="1" bestFit="1" customWidth="1"/>
    <col min="3" max="3" width="14.109375" style="1" bestFit="1" customWidth="1"/>
    <col min="4" max="4" width="8.44140625" style="1" bestFit="1" customWidth="1"/>
    <col min="5" max="5" width="7.5546875" style="1" bestFit="1" customWidth="1"/>
    <col min="6" max="16384" width="8.88671875" style="1"/>
  </cols>
  <sheetData>
    <row r="2" spans="1:4" x14ac:dyDescent="0.25">
      <c r="D2" s="9" t="s">
        <v>67</v>
      </c>
    </row>
    <row r="3" spans="1:4" x14ac:dyDescent="0.25">
      <c r="B3" s="1" t="s">
        <v>41</v>
      </c>
      <c r="C3" s="18" t="s">
        <v>42</v>
      </c>
      <c r="D3" s="18">
        <f>12*4000</f>
        <v>48000</v>
      </c>
    </row>
    <row r="4" spans="1:4" x14ac:dyDescent="0.25">
      <c r="B4" s="1" t="s">
        <v>70</v>
      </c>
      <c r="C4" s="18" t="s">
        <v>71</v>
      </c>
      <c r="D4" s="1">
        <f>1.88/100*48000</f>
        <v>902.39999999999986</v>
      </c>
    </row>
    <row r="5" spans="1:4" x14ac:dyDescent="0.25">
      <c r="B5" s="1" t="s">
        <v>72</v>
      </c>
      <c r="C5" s="18" t="s">
        <v>73</v>
      </c>
      <c r="D5" s="1">
        <f>4.95/100*48000</f>
        <v>2376</v>
      </c>
    </row>
    <row r="6" spans="1:4" x14ac:dyDescent="0.25">
      <c r="B6" s="1" t="s">
        <v>74</v>
      </c>
      <c r="D6" s="1">
        <v>23000</v>
      </c>
    </row>
    <row r="9" spans="1:4" x14ac:dyDescent="0.25">
      <c r="A9" s="20" t="s">
        <v>78</v>
      </c>
      <c r="B9" s="9" t="s">
        <v>75</v>
      </c>
      <c r="C9" s="9" t="s">
        <v>86</v>
      </c>
      <c r="D9" s="9" t="s">
        <v>87</v>
      </c>
    </row>
    <row r="10" spans="1:4" x14ac:dyDescent="0.25">
      <c r="B10" s="1" t="s">
        <v>76</v>
      </c>
      <c r="C10" s="1">
        <v>48000</v>
      </c>
    </row>
    <row r="11" spans="1:4" x14ac:dyDescent="0.25">
      <c r="B11" s="1" t="s">
        <v>12</v>
      </c>
      <c r="D11" s="1">
        <v>48000</v>
      </c>
    </row>
    <row r="12" spans="1:4" x14ac:dyDescent="0.25">
      <c r="B12" s="19" t="s">
        <v>77</v>
      </c>
      <c r="C12" s="19"/>
      <c r="D12" s="19"/>
    </row>
    <row r="16" spans="1:4" x14ac:dyDescent="0.25">
      <c r="A16" s="20" t="s">
        <v>79</v>
      </c>
      <c r="B16" s="9" t="s">
        <v>75</v>
      </c>
      <c r="C16" s="9" t="s">
        <v>86</v>
      </c>
      <c r="D16" s="9" t="s">
        <v>87</v>
      </c>
    </row>
    <row r="17" spans="1:4" x14ac:dyDescent="0.25">
      <c r="B17" s="1" t="s">
        <v>80</v>
      </c>
      <c r="C17" s="1">
        <v>23000</v>
      </c>
    </row>
    <row r="18" spans="1:4" x14ac:dyDescent="0.25">
      <c r="B18" s="1" t="s">
        <v>81</v>
      </c>
      <c r="D18" s="1">
        <v>23000</v>
      </c>
    </row>
    <row r="19" spans="1:4" x14ac:dyDescent="0.25">
      <c r="B19" s="1" t="s">
        <v>82</v>
      </c>
    </row>
    <row r="22" spans="1:4" x14ac:dyDescent="0.25">
      <c r="A22" s="20" t="s">
        <v>83</v>
      </c>
      <c r="B22" s="9" t="s">
        <v>84</v>
      </c>
    </row>
    <row r="23" spans="1:4" x14ac:dyDescent="0.25">
      <c r="A23" s="20"/>
      <c r="B23" s="9"/>
    </row>
    <row r="24" spans="1:4" x14ac:dyDescent="0.25">
      <c r="D24" s="9" t="s">
        <v>67</v>
      </c>
    </row>
    <row r="25" spans="1:4" x14ac:dyDescent="0.25">
      <c r="B25" s="1" t="s">
        <v>41</v>
      </c>
      <c r="C25" s="18" t="s">
        <v>42</v>
      </c>
      <c r="D25" s="18">
        <f>12*4000</f>
        <v>48000</v>
      </c>
    </row>
    <row r="26" spans="1:4" x14ac:dyDescent="0.25">
      <c r="B26" s="1" t="s">
        <v>70</v>
      </c>
      <c r="C26" s="18" t="s">
        <v>71</v>
      </c>
      <c r="D26" s="1">
        <f>1.88/100*48000</f>
        <v>902.39999999999986</v>
      </c>
    </row>
    <row r="27" spans="1:4" x14ac:dyDescent="0.25">
      <c r="B27" s="1" t="s">
        <v>72</v>
      </c>
      <c r="C27" s="18" t="s">
        <v>73</v>
      </c>
      <c r="D27" s="1">
        <f>4.95/100*48000</f>
        <v>2376</v>
      </c>
    </row>
    <row r="29" spans="1:4" ht="16.5" thickBot="1" x14ac:dyDescent="0.3">
      <c r="B29" s="10" t="s">
        <v>85</v>
      </c>
      <c r="C29" s="10"/>
      <c r="D29" s="10">
        <f>SUM(D25:D28)</f>
        <v>51278.400000000001</v>
      </c>
    </row>
    <row r="30" spans="1:4" ht="16.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workbookViewId="0">
      <selection activeCell="D3" sqref="D3"/>
    </sheetView>
  </sheetViews>
  <sheetFormatPr defaultRowHeight="15.75" x14ac:dyDescent="0.25"/>
  <cols>
    <col min="1" max="1" width="8.88671875" style="1"/>
    <col min="2" max="2" width="11.6640625" style="1" customWidth="1"/>
    <col min="3" max="3" width="8.88671875" style="1"/>
    <col min="4" max="4" width="11.5546875" style="1" customWidth="1"/>
    <col min="5" max="5" width="10" style="1" bestFit="1" customWidth="1"/>
    <col min="6" max="9" width="8.88671875" style="1"/>
    <col min="10" max="10" width="10.109375" style="1" customWidth="1"/>
    <col min="11" max="11" width="10.109375" style="1" bestFit="1" customWidth="1"/>
    <col min="12" max="16384" width="8.88671875" style="1"/>
  </cols>
  <sheetData>
    <row r="2" spans="1:11" x14ac:dyDescent="0.25">
      <c r="A2" s="9">
        <v>1</v>
      </c>
      <c r="B2" s="9" t="s">
        <v>37</v>
      </c>
      <c r="G2" s="9">
        <v>2</v>
      </c>
      <c r="H2" s="15" t="s">
        <v>69</v>
      </c>
      <c r="J2" s="14"/>
      <c r="K2" s="14"/>
    </row>
    <row r="3" spans="1:11" x14ac:dyDescent="0.25">
      <c r="D3" s="16" t="s">
        <v>68</v>
      </c>
      <c r="E3" s="16" t="s">
        <v>68</v>
      </c>
      <c r="J3" s="17" t="s">
        <v>68</v>
      </c>
      <c r="K3" s="16" t="s">
        <v>68</v>
      </c>
    </row>
    <row r="4" spans="1:11" x14ac:dyDescent="0.25">
      <c r="B4" s="1" t="s">
        <v>43</v>
      </c>
      <c r="H4" s="1" t="s">
        <v>53</v>
      </c>
      <c r="K4" s="1">
        <v>3755</v>
      </c>
    </row>
    <row r="5" spans="1:11" x14ac:dyDescent="0.25">
      <c r="B5" s="1" t="s">
        <v>44</v>
      </c>
      <c r="E5" s="1">
        <v>10600</v>
      </c>
      <c r="H5" s="1" t="s">
        <v>54</v>
      </c>
    </row>
    <row r="6" spans="1:11" x14ac:dyDescent="0.25">
      <c r="H6" s="1" t="s">
        <v>58</v>
      </c>
      <c r="J6" s="1">
        <v>2210</v>
      </c>
    </row>
    <row r="7" spans="1:11" x14ac:dyDescent="0.25">
      <c r="B7" s="1" t="s">
        <v>46</v>
      </c>
      <c r="E7" s="1">
        <f>E5</f>
        <v>10600</v>
      </c>
      <c r="H7" s="1" t="s">
        <v>55</v>
      </c>
      <c r="J7" s="1">
        <v>1500</v>
      </c>
      <c r="K7" s="1">
        <f>J6+J7</f>
        <v>3710</v>
      </c>
    </row>
    <row r="8" spans="1:11" x14ac:dyDescent="0.25">
      <c r="H8" s="1" t="s">
        <v>59</v>
      </c>
      <c r="K8" s="1">
        <f>K4+K7</f>
        <v>7465</v>
      </c>
    </row>
    <row r="9" spans="1:11" x14ac:dyDescent="0.25">
      <c r="B9" s="1" t="s">
        <v>47</v>
      </c>
      <c r="H9" s="1" t="s">
        <v>56</v>
      </c>
    </row>
    <row r="10" spans="1:11" x14ac:dyDescent="0.25">
      <c r="B10" s="1" t="s">
        <v>48</v>
      </c>
      <c r="D10" s="1">
        <v>900</v>
      </c>
      <c r="H10" s="1" t="s">
        <v>57</v>
      </c>
      <c r="K10" s="1">
        <v>4800</v>
      </c>
    </row>
    <row r="11" spans="1:11" x14ac:dyDescent="0.25">
      <c r="B11" s="1" t="s">
        <v>45</v>
      </c>
      <c r="D11" s="1">
        <v>120</v>
      </c>
    </row>
    <row r="12" spans="1:11" ht="16.5" thickBot="1" x14ac:dyDescent="0.3">
      <c r="B12" s="1" t="s">
        <v>49</v>
      </c>
      <c r="D12" s="1">
        <v>480</v>
      </c>
      <c r="H12" s="10" t="s">
        <v>60</v>
      </c>
      <c r="I12" s="10"/>
      <c r="J12" s="10"/>
      <c r="K12" s="10">
        <f>K8-K10</f>
        <v>2665</v>
      </c>
    </row>
    <row r="13" spans="1:11" ht="16.5" thickTop="1" x14ac:dyDescent="0.25">
      <c r="B13" s="1" t="s">
        <v>50</v>
      </c>
      <c r="D13" s="1">
        <v>6890</v>
      </c>
      <c r="E13" s="1">
        <f>SUM(D10:D13)</f>
        <v>8390</v>
      </c>
    </row>
    <row r="14" spans="1:11" ht="16.5" thickBot="1" x14ac:dyDescent="0.3">
      <c r="B14" s="5" t="s">
        <v>51</v>
      </c>
      <c r="C14" s="5"/>
      <c r="D14" s="5"/>
      <c r="E14" s="5">
        <f>E7-E13</f>
        <v>2210</v>
      </c>
    </row>
    <row r="15" spans="1:11" ht="16.5" thickTop="1" x14ac:dyDescent="0.25"/>
    <row r="18" spans="1:5" x14ac:dyDescent="0.25">
      <c r="A18" s="9">
        <v>3</v>
      </c>
      <c r="B18" s="9" t="s">
        <v>52</v>
      </c>
    </row>
    <row r="20" spans="1:5" ht="16.5" thickBot="1" x14ac:dyDescent="0.3">
      <c r="B20" s="8" t="s">
        <v>61</v>
      </c>
      <c r="C20" s="8"/>
      <c r="D20" s="8" t="s">
        <v>62</v>
      </c>
      <c r="E20" s="8"/>
    </row>
    <row r="21" spans="1:5" x14ac:dyDescent="0.25">
      <c r="B21" s="11" t="s">
        <v>24</v>
      </c>
      <c r="C21" s="17" t="s">
        <v>68</v>
      </c>
      <c r="D21" s="12" t="s">
        <v>64</v>
      </c>
      <c r="E21" s="17" t="s">
        <v>68</v>
      </c>
    </row>
    <row r="22" spans="1:5" x14ac:dyDescent="0.25">
      <c r="B22" s="1" t="s">
        <v>25</v>
      </c>
      <c r="C22" s="1">
        <v>3340</v>
      </c>
      <c r="D22" s="4" t="s">
        <v>28</v>
      </c>
      <c r="E22" s="1">
        <v>1860</v>
      </c>
    </row>
    <row r="23" spans="1:5" x14ac:dyDescent="0.25">
      <c r="B23" s="1" t="s">
        <v>12</v>
      </c>
      <c r="C23" s="1">
        <v>1705</v>
      </c>
      <c r="D23" s="4" t="s">
        <v>65</v>
      </c>
      <c r="E23" s="1">
        <v>600</v>
      </c>
    </row>
    <row r="24" spans="1:5" x14ac:dyDescent="0.25">
      <c r="B24" s="1" t="s">
        <v>63</v>
      </c>
      <c r="C24" s="1">
        <v>80</v>
      </c>
      <c r="D24" s="13" t="s">
        <v>66</v>
      </c>
      <c r="E24" s="1">
        <v>2665</v>
      </c>
    </row>
    <row r="25" spans="1:5" x14ac:dyDescent="0.25">
      <c r="D25" s="4"/>
    </row>
    <row r="26" spans="1:5" ht="16.5" thickBot="1" x14ac:dyDescent="0.3">
      <c r="B26" s="5"/>
      <c r="C26" s="5">
        <f t="shared" ref="C26:D26" si="0">SUM(C22:C25)</f>
        <v>5125</v>
      </c>
      <c r="D26" s="6"/>
      <c r="E26" s="5">
        <f>SUM(E22:E25)</f>
        <v>5125</v>
      </c>
    </row>
    <row r="27" spans="1:5" ht="16.5" thickTop="1" x14ac:dyDescent="0.25"/>
  </sheetData>
  <mergeCells count="2">
    <mergeCell ref="B20:C20"/>
    <mergeCell ref="D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A</vt:lpstr>
      <vt:lpstr>Part B</vt:lpstr>
      <vt:lpstr>Part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UWEZO KENYA LIMITED</dc:creator>
  <cp:lastModifiedBy>UWEZO KENYA LIMITED</cp:lastModifiedBy>
  <dcterms:created xsi:type="dcterms:W3CDTF">2020-03-02T12:31:14Z</dcterms:created>
  <dcterms:modified xsi:type="dcterms:W3CDTF">2020-03-02T15:56:10Z</dcterms:modified>
</cp:coreProperties>
</file>